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1715" activeTab="1"/>
  </bookViews>
  <sheets>
    <sheet name="Plán výnosů a nákladů" sheetId="1" r:id="rId1"/>
    <sheet name="Střednědobý výhled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  <c r="F12" i="2"/>
  <c r="F23" i="2" s="1"/>
  <c r="E12" i="2"/>
  <c r="E23" i="2" s="1"/>
  <c r="D12" i="2"/>
  <c r="D23" i="2" s="1"/>
  <c r="C12" i="2"/>
  <c r="C23" i="2" s="1"/>
  <c r="I86" i="1"/>
  <c r="I89" i="1" s="1"/>
  <c r="H86" i="1"/>
  <c r="H89" i="1" s="1"/>
  <c r="G86" i="1"/>
  <c r="F86" i="1"/>
  <c r="E86" i="1"/>
  <c r="I80" i="1"/>
  <c r="H80" i="1"/>
  <c r="G80" i="1"/>
  <c r="G89" i="1" s="1"/>
  <c r="G91" i="1" s="1"/>
  <c r="F80" i="1"/>
  <c r="F89" i="1" s="1"/>
  <c r="E80" i="1"/>
  <c r="E89" i="1" s="1"/>
  <c r="I65" i="1"/>
  <c r="H65" i="1"/>
  <c r="G65" i="1"/>
  <c r="F65" i="1"/>
  <c r="E65" i="1"/>
  <c r="G63" i="1"/>
  <c r="I60" i="1"/>
  <c r="H60" i="1"/>
  <c r="G60" i="1"/>
  <c r="F60" i="1"/>
  <c r="F63" i="1" s="1"/>
  <c r="E60" i="1"/>
  <c r="E63" i="1" s="1"/>
  <c r="I57" i="1"/>
  <c r="I63" i="1" s="1"/>
  <c r="H57" i="1"/>
  <c r="G57" i="1"/>
  <c r="F57" i="1"/>
  <c r="E57" i="1"/>
  <c r="I51" i="1"/>
  <c r="H51" i="1"/>
  <c r="H63" i="1" s="1"/>
  <c r="G51" i="1"/>
  <c r="F51" i="1"/>
  <c r="E51" i="1"/>
  <c r="I14" i="1"/>
  <c r="H14" i="1"/>
  <c r="G14" i="1"/>
  <c r="F14" i="1"/>
  <c r="E14" i="1"/>
  <c r="E91" i="1" l="1"/>
  <c r="H91" i="1"/>
  <c r="F91" i="1"/>
  <c r="I91" i="1"/>
</calcChain>
</file>

<file path=xl/sharedStrings.xml><?xml version="1.0" encoding="utf-8"?>
<sst xmlns="http://schemas.openxmlformats.org/spreadsheetml/2006/main" count="135" uniqueCount="117">
  <si>
    <t xml:space="preserve">Město Dvůr Králové nad Labem                                                                                                                                                                                         </t>
  </si>
  <si>
    <t>Rozpočet příspěvkové organizace na rok 2026</t>
  </si>
  <si>
    <t>Plán výnosů a nákladů na rozpočtový rok 2026</t>
  </si>
  <si>
    <t>Název organizace:</t>
  </si>
  <si>
    <t>IČ:</t>
  </si>
  <si>
    <t>Adresa:</t>
  </si>
  <si>
    <t>Zřizovatel Město Dvůr Králové nad Labem</t>
  </si>
  <si>
    <t>v Kč</t>
  </si>
  <si>
    <t>Skupina</t>
  </si>
  <si>
    <t>Ukazatel</t>
  </si>
  <si>
    <t>Účet</t>
  </si>
  <si>
    <t>Skutečnost 2024</t>
  </si>
  <si>
    <t>Rozpočet    2025</t>
  </si>
  <si>
    <t>Poslední upravený rozpočet na rok 2025</t>
  </si>
  <si>
    <t>Aktuální předpoklad  skutečnosti na rok 2025</t>
  </si>
  <si>
    <t>Rozpočet na rok 2026</t>
  </si>
  <si>
    <t>I.</t>
  </si>
  <si>
    <t>Náklady z činnosti</t>
  </si>
  <si>
    <t>Spotřeba materiálu</t>
  </si>
  <si>
    <t>Spotřeba energie</t>
  </si>
  <si>
    <t>Spotřeba jiných neskladovatelných dodávek</t>
  </si>
  <si>
    <t>Prodané zboží</t>
  </si>
  <si>
    <t>Aktivace dlouhodobého majetku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</si>
  <si>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</si>
  <si>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</si>
  <si>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</si>
  <si>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</si>
  <si>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</si>
  <si>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</si>
  <si>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</si>
  <si>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</si>
  <si>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</si>
  <si>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</si>
  <si>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</si>
  <si>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</si>
  <si>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</si>
  <si>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</si>
  <si>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</si>
  <si>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</si>
  <si>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</si>
  <si>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a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</si>
  <si>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</si>
  <si>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</si>
  <si>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</si>
  <si>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</si>
  <si>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</si>
  <si>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</si>
  <si>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</si>
  <si>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</si>
  <si>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</si>
  <si>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</si>
  <si>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</si>
  <si>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drobného dlouhodobého majetku</t>
  </si>
  <si>
    <t>II.</t>
  </si>
  <si>
    <t>Finanční náklady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</si>
  <si>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</si>
  <si>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</si>
  <si>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</si>
  <si>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</si>
  <si>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</si>
  <si>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</si>
  <si>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</si>
  <si>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vybraných ústředních vládních institucí na transfery</t>
  </si>
  <si>
    <t>Náklady vybraných místních vládních institucí na transfery</t>
  </si>
  <si>
    <t>V.</t>
  </si>
  <si>
    <t>Daň z příjmů</t>
  </si>
  <si>
    <t>Dodatečné odvody daně z příjmů</t>
  </si>
  <si>
    <t>Náklady celkem</t>
  </si>
  <si>
    <t>Výnosy z činnosti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</si>
  <si>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</si>
  <si>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</si>
  <si>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</si>
  <si>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</si>
  <si>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</si>
  <si>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</si>
  <si>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</si>
  <si>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dlouhodobého nehmotného majetku</t>
  </si>
  <si>
    <t>Výnosy z prodeje dlouhodobého hmotného majetku kromě pozemků</t>
  </si>
  <si>
    <t>Výnosy z prodeje pozemků</t>
  </si>
  <si>
    <t>Čerpání fondů</t>
  </si>
  <si>
    <t>Ostatní výnosy z činnosti</t>
  </si>
  <si>
    <t>Finanční výnosy</t>
  </si>
  <si>
    <t>Výnosy z prodeje cenných papírů a podílů</t>
  </si>
  <si>
    <t>Kurzové zisky</t>
  </si>
  <si>
    <t>Výnosy z přecenění reálnou hodnotou</t>
  </si>
  <si>
    <t>Ostatní finanční výnosy</t>
  </si>
  <si>
    <t>IV.</t>
  </si>
  <si>
    <t>Výnosy z transferů</t>
  </si>
  <si>
    <t>Výnosy vybr.ústředních vládních inst.z transferů</t>
  </si>
  <si>
    <t>Výnosy vybr.místních vládních inst.z transferů</t>
  </si>
  <si>
    <t>Výnosy celkem</t>
  </si>
  <si>
    <t>Výsledek hospodaření</t>
  </si>
  <si>
    <t>V tabulce uvádějte veškeré výnosy a náklady (výnosy a náklady vzhledem ke všem subjektům - ne pouze ke zřizovateli) v Kč</t>
  </si>
  <si>
    <t>Komentáře k jednotlivým řádkům:</t>
  </si>
  <si>
    <t>zpracoval(a):</t>
  </si>
  <si>
    <t>Dagmar Steinerová</t>
  </si>
  <si>
    <t>ředitel(ka) příspěvkové organizace:</t>
  </si>
  <si>
    <t>ing.Mgr.Alexandra Jiřičková</t>
  </si>
  <si>
    <t>datum:</t>
  </si>
  <si>
    <t>Město Dvůr Králové nad Labem</t>
  </si>
  <si>
    <t>Střednědobý výhled rozpočtu na roky 2027 - 2028</t>
  </si>
  <si>
    <t>Název příspěvkové organizace:</t>
  </si>
  <si>
    <t>Zřizovatel: Město Dvůr Králové nad Labem</t>
  </si>
  <si>
    <t>Rozpočet 2025</t>
  </si>
  <si>
    <t>Návrh rozpočtu na rok 2026</t>
  </si>
  <si>
    <t>Střednědobý výhled na rok 2027</t>
  </si>
  <si>
    <t>Střednědobý výhled na rok 2028</t>
  </si>
  <si>
    <t>příspěvek zřizovatele</t>
  </si>
  <si>
    <t>provozní dotace z jiných zdrojů</t>
  </si>
  <si>
    <t>zúčtování 403 do výnosů</t>
  </si>
  <si>
    <t>zapojení fondů do výnosů</t>
  </si>
  <si>
    <t>ostatní výnosy</t>
  </si>
  <si>
    <t>osobní náklady</t>
  </si>
  <si>
    <t>odpisy</t>
  </si>
  <si>
    <t>ostatní náklady</t>
  </si>
  <si>
    <t xml:space="preserve"> Výsledek hospodaření</t>
  </si>
  <si>
    <t>ředitel(ka)příspěvkové 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</si>
</sst>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D1316"/>
        <bgColor indexed="64"/>
      </patternFill>
    </fill>
    <fill>
      <patternFill patternType="solid">
        <fgColor rgb="FFF6D6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3" borderId="0" xfId="0" applyFont="1" applyFill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4" borderId="2" xfId="0" applyFont="1" applyFill="1" applyBorder="1"/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4" fontId="7" fillId="4" borderId="1" xfId="0" applyNumberFormat="1" applyFont="1" applyFill="1" applyBorder="1"/>
    <xf numFmtId="0" fontId="2" fillId="0" borderId="0" xfId="0" applyFont="1" applyAlignment="1">
      <alignment wrapText="1"/>
    </xf>
    <xf numFmtId="0" fontId="7" fillId="0" borderId="3" xfId="0" applyFont="1" applyBorder="1"/>
    <xf numFmtId="0" fontId="5" fillId="0" borderId="4" xfId="0" applyFont="1" applyBorder="1"/>
    <xf numFmtId="4" fontId="5" fillId="0" borderId="4" xfId="0" applyNumberFormat="1" applyFont="1" applyBorder="1"/>
    <xf numFmtId="0" fontId="5" fillId="0" borderId="5" xfId="0" applyFont="1" applyBorder="1"/>
    <xf numFmtId="4" fontId="5" fillId="0" borderId="5" xfId="0" applyNumberFormat="1" applyFont="1" applyBorder="1"/>
    <xf numFmtId="0" fontId="0" fillId="0" borderId="0" xfId="0" applyBorder="1"/>
    <xf numFmtId="4" fontId="5" fillId="0" borderId="5" xfId="0" applyNumberFormat="1" applyFont="1" applyFill="1" applyBorder="1"/>
    <xf numFmtId="0" fontId="5" fillId="0" borderId="6" xfId="0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7" fillId="4" borderId="2" xfId="0" applyFont="1" applyFill="1" applyBorder="1"/>
    <xf numFmtId="0" fontId="5" fillId="4" borderId="1" xfId="0" applyFont="1" applyFill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Fill="1"/>
    <xf numFmtId="0" fontId="7" fillId="5" borderId="11" xfId="0" applyFont="1" applyFill="1" applyBorder="1"/>
    <xf numFmtId="0" fontId="5" fillId="5" borderId="12" xfId="0" applyFont="1" applyFill="1" applyBorder="1"/>
    <xf numFmtId="4" fontId="7" fillId="5" borderId="12" xfId="0" applyNumberFormat="1" applyFont="1" applyFill="1" applyBorder="1"/>
    <xf numFmtId="0" fontId="5" fillId="0" borderId="2" xfId="0" applyFont="1" applyBorder="1"/>
    <xf numFmtId="0" fontId="5" fillId="0" borderId="13" xfId="0" applyFont="1" applyBorder="1"/>
    <xf numFmtId="4" fontId="5" fillId="0" borderId="13" xfId="0" applyNumberFormat="1" applyFont="1" applyBorder="1"/>
    <xf numFmtId="4" fontId="5" fillId="0" borderId="14" xfId="0" applyNumberFormat="1" applyFont="1" applyBorder="1"/>
    <xf numFmtId="0" fontId="7" fillId="4" borderId="15" xfId="0" applyFont="1" applyFill="1" applyBorder="1"/>
    <xf numFmtId="0" fontId="7" fillId="4" borderId="16" xfId="0" applyFont="1" applyFill="1" applyBorder="1"/>
    <xf numFmtId="0" fontId="5" fillId="4" borderId="16" xfId="0" applyFont="1" applyFill="1" applyBorder="1"/>
    <xf numFmtId="4" fontId="7" fillId="4" borderId="16" xfId="0" applyNumberFormat="1" applyFont="1" applyFill="1" applyBorder="1"/>
    <xf numFmtId="0" fontId="7" fillId="0" borderId="12" xfId="0" applyFont="1" applyBorder="1"/>
    <xf numFmtId="4" fontId="5" fillId="0" borderId="17" xfId="0" applyNumberFormat="1" applyFont="1" applyBorder="1"/>
    <xf numFmtId="0" fontId="7" fillId="0" borderId="7" xfId="0" applyFont="1" applyBorder="1"/>
    <xf numFmtId="0" fontId="5" fillId="0" borderId="9" xfId="0" applyFont="1" applyBorder="1"/>
    <xf numFmtId="4" fontId="5" fillId="0" borderId="18" xfId="0" applyNumberFormat="1" applyFont="1" applyBorder="1"/>
    <xf numFmtId="0" fontId="5" fillId="0" borderId="6" xfId="0" applyFont="1" applyFill="1" applyBorder="1"/>
    <xf numFmtId="0" fontId="7" fillId="0" borderId="16" xfId="0" applyFont="1" applyBorder="1"/>
    <xf numFmtId="0" fontId="5" fillId="0" borderId="10" xfId="0" applyFont="1" applyBorder="1"/>
    <xf numFmtId="0" fontId="7" fillId="5" borderId="15" xfId="0" applyFont="1" applyFill="1" applyBorder="1"/>
    <xf numFmtId="0" fontId="7" fillId="5" borderId="16" xfId="0" applyFont="1" applyFill="1" applyBorder="1"/>
    <xf numFmtId="4" fontId="7" fillId="5" borderId="16" xfId="0" applyNumberFormat="1" applyFont="1" applyFill="1" applyBorder="1"/>
    <xf numFmtId="0" fontId="2" fillId="0" borderId="0" xfId="0" applyFont="1" applyFill="1"/>
    <xf numFmtId="4" fontId="5" fillId="0" borderId="0" xfId="0" applyNumberFormat="1" applyFont="1"/>
    <xf numFmtId="0" fontId="7" fillId="6" borderId="0" xfId="0" applyFont="1" applyFill="1"/>
    <xf numFmtId="0" fontId="5" fillId="6" borderId="0" xfId="0" applyFont="1" applyFill="1"/>
    <xf numFmtId="4" fontId="5" fillId="6" borderId="0" xfId="0" applyNumberFormat="1" applyFont="1" applyFill="1"/>
    <xf numFmtId="14" fontId="5" fillId="0" borderId="0" xfId="0" applyNumberFormat="1" applyFont="1"/>
    <xf numFmtId="0" fontId="3" fillId="0" borderId="0" xfId="0" applyFont="1" applyFill="1" applyAlignment="1" applyProtection="1">
      <alignment vertical="center" wrapText="1"/>
    </xf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10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7" borderId="22" xfId="0" applyFont="1" applyFill="1" applyBorder="1" applyAlignment="1">
      <alignment vertical="center"/>
    </xf>
    <xf numFmtId="44" fontId="11" fillId="7" borderId="8" xfId="0" applyNumberFormat="1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44" fontId="10" fillId="0" borderId="8" xfId="1" applyFont="1" applyBorder="1" applyAlignment="1">
      <alignment vertical="center"/>
    </xf>
    <xf numFmtId="44" fontId="10" fillId="0" borderId="23" xfId="0" applyNumberFormat="1" applyFont="1" applyBorder="1" applyAlignment="1">
      <alignment vertical="center"/>
    </xf>
    <xf numFmtId="164" fontId="10" fillId="0" borderId="23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44" fontId="10" fillId="0" borderId="23" xfId="1" applyFont="1" applyBorder="1" applyAlignment="1">
      <alignment vertical="center"/>
    </xf>
    <xf numFmtId="44" fontId="11" fillId="8" borderId="8" xfId="1" applyFont="1" applyFill="1" applyBorder="1" applyAlignment="1">
      <alignment vertical="center"/>
    </xf>
    <xf numFmtId="0" fontId="10" fillId="0" borderId="24" xfId="0" applyFont="1" applyBorder="1" applyAlignment="1">
      <alignment vertical="center"/>
    </xf>
    <xf numFmtId="164" fontId="10" fillId="0" borderId="25" xfId="0" applyNumberFormat="1" applyFont="1" applyFill="1" applyBorder="1" applyAlignment="1">
      <alignment vertical="center"/>
    </xf>
    <xf numFmtId="164" fontId="10" fillId="0" borderId="25" xfId="0" applyNumberFormat="1" applyFont="1" applyBorder="1" applyAlignment="1">
      <alignment vertical="center"/>
    </xf>
    <xf numFmtId="44" fontId="10" fillId="0" borderId="26" xfId="1" applyFont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164" fontId="11" fillId="7" borderId="14" xfId="0" applyNumberFormat="1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104776</xdr:rowOff>
    </xdr:from>
    <xdr:to>
      <xdr:col>2</xdr:col>
      <xdr:colOff>1491829</xdr:colOff>
      <xdr:row>8</xdr:row>
      <xdr:rowOff>28575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1BF3AE6F-B58B-4502-831E-CB33B21C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95276"/>
          <a:ext cx="1691854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133350</xdr:rowOff>
    </xdr:from>
    <xdr:to>
      <xdr:col>1</xdr:col>
      <xdr:colOff>1901404</xdr:colOff>
      <xdr:row>7</xdr:row>
      <xdr:rowOff>133349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92A55C93-17B5-4E91-91C5-372A58C0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23850"/>
          <a:ext cx="1691854" cy="114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5"/>
  <sheetViews>
    <sheetView workbookViewId="0">
      <selection activeCell="N16" sqref="N16"/>
    </sheetView>
  </sheetViews>
  <sheetFormatPr defaultRowHeight="15" x14ac:dyDescent="0.25"/>
  <cols>
    <col min="2" max="2" width="8.28515625" customWidth="1"/>
    <col min="3" max="3" width="43.28515625" customWidth="1"/>
    <col min="4" max="4" width="9.140625" customWidth="1"/>
    <col min="5" max="5" width="21.85546875" customWidth="1"/>
    <col min="6" max="6" width="26.140625" customWidth="1"/>
    <col min="7" max="9" width="22.28515625" customWidth="1"/>
    <col min="10" max="10" width="20" customWidth="1"/>
  </cols>
  <sheetData>
    <row r="2" spans="2:10" ht="63.75" customHeight="1" x14ac:dyDescent="0.25">
      <c r="B2" s="1" t="s">
        <v>0</v>
      </c>
      <c r="C2" s="2"/>
      <c r="D2" s="2"/>
      <c r="E2" s="2"/>
      <c r="F2" s="2"/>
      <c r="G2" s="2"/>
      <c r="H2" s="2"/>
      <c r="I2" s="2"/>
    </row>
    <row r="3" spans="2:10" x14ac:dyDescent="0.25">
      <c r="B3" s="3"/>
      <c r="C3" s="4"/>
      <c r="D3" s="3"/>
      <c r="E3" s="3"/>
      <c r="F3" s="3"/>
      <c r="G3" s="3"/>
      <c r="H3" s="3"/>
      <c r="I3" s="3"/>
    </row>
    <row r="4" spans="2:10" ht="24" customHeight="1" x14ac:dyDescent="0.25">
      <c r="B4" s="5" t="s">
        <v>1</v>
      </c>
      <c r="C4" s="5"/>
      <c r="D4" s="5"/>
      <c r="E4" s="5"/>
      <c r="F4" s="5"/>
      <c r="G4" s="5"/>
      <c r="H4" s="5"/>
      <c r="I4" s="5"/>
    </row>
    <row r="5" spans="2:10" ht="24" customHeight="1" x14ac:dyDescent="0.25">
      <c r="B5" s="5" t="s">
        <v>2</v>
      </c>
      <c r="C5" s="5"/>
      <c r="D5" s="5"/>
      <c r="E5" s="5"/>
      <c r="F5" s="5"/>
      <c r="G5" s="5"/>
      <c r="H5" s="5"/>
      <c r="I5" s="5"/>
    </row>
    <row r="6" spans="2:10" ht="14.25" customHeight="1" x14ac:dyDescent="0.25">
      <c r="B6" s="4"/>
      <c r="D6" s="6"/>
      <c r="E6" s="6"/>
      <c r="F6" s="6"/>
      <c r="G6" s="6"/>
      <c r="H6" s="6"/>
      <c r="I6" s="6"/>
    </row>
    <row r="7" spans="2:10" x14ac:dyDescent="0.25">
      <c r="B7" s="4" t="s">
        <v>3</v>
      </c>
      <c r="D7" s="3"/>
      <c r="E7" s="3"/>
      <c r="F7" s="3"/>
      <c r="G7" s="3"/>
      <c r="H7" s="3"/>
      <c r="I7" s="3"/>
    </row>
    <row r="8" spans="2:10" x14ac:dyDescent="0.25">
      <c r="B8" s="4" t="s">
        <v>4</v>
      </c>
      <c r="D8" s="3"/>
      <c r="E8" s="3"/>
      <c r="F8" s="3"/>
      <c r="G8" s="3"/>
      <c r="H8" s="3"/>
      <c r="I8" s="3"/>
    </row>
    <row r="9" spans="2:10" x14ac:dyDescent="0.25">
      <c r="B9" s="4" t="s">
        <v>5</v>
      </c>
      <c r="D9" s="3"/>
      <c r="E9" s="3"/>
      <c r="F9" s="3"/>
      <c r="G9" s="3"/>
      <c r="H9" s="3"/>
      <c r="I9" s="3"/>
    </row>
    <row r="10" spans="2:10" x14ac:dyDescent="0.25">
      <c r="B10" s="4" t="s">
        <v>6</v>
      </c>
      <c r="D10" s="3"/>
      <c r="E10" s="3"/>
      <c r="F10" s="3"/>
      <c r="G10" s="3"/>
      <c r="H10" s="3"/>
      <c r="I10" s="3"/>
    </row>
    <row r="11" spans="2:10" x14ac:dyDescent="0.25">
      <c r="B11" s="6"/>
      <c r="D11" s="3"/>
      <c r="E11" s="3"/>
      <c r="F11" s="3"/>
      <c r="G11" s="3"/>
      <c r="H11" s="3"/>
      <c r="I11" s="3"/>
    </row>
    <row r="12" spans="2:10" ht="15.75" thickBot="1" x14ac:dyDescent="0.3">
      <c r="B12" s="6" t="s">
        <v>7</v>
      </c>
      <c r="D12" s="3"/>
      <c r="E12" s="3"/>
      <c r="F12" s="3"/>
      <c r="G12" s="3"/>
      <c r="H12" s="3"/>
      <c r="I12" s="3"/>
    </row>
    <row r="13" spans="2:10" ht="60.75" customHeight="1" thickBot="1" x14ac:dyDescent="0.3">
      <c r="B13" s="7" t="s">
        <v>8</v>
      </c>
      <c r="C13" s="7" t="s">
        <v>9</v>
      </c>
      <c r="D13" s="7" t="s">
        <v>10</v>
      </c>
      <c r="E13" s="8" t="s">
        <v>11</v>
      </c>
      <c r="F13" s="8" t="s">
        <v>12</v>
      </c>
      <c r="G13" s="8" t="s">
        <v>13</v>
      </c>
      <c r="H13" s="8" t="s">
        <v>14</v>
      </c>
      <c r="I13" s="8" t="s">
        <v>15</v>
      </c>
    </row>
    <row r="14" spans="2:10" ht="18.75" customHeight="1" thickBot="1" x14ac:dyDescent="0.3">
      <c r="B14" s="9" t="s">
        <v>16</v>
      </c>
      <c r="C14" s="10" t="s">
        <v>17</v>
      </c>
      <c r="D14" s="11"/>
      <c r="E14" s="12">
        <f>SUM(E15:E50)</f>
        <v>7531940.1500000013</v>
      </c>
      <c r="F14" s="12">
        <f>SUM(F15:F50)</f>
        <v>8852219</v>
      </c>
      <c r="G14" s="12">
        <f>SUM(G15:G50)</f>
        <v>9132219</v>
      </c>
      <c r="H14" s="12">
        <f>SUM(H15:H50)</f>
        <v>8164941.1099999994</v>
      </c>
      <c r="I14" s="12">
        <f>SUM(I15:I50)</f>
        <v>8354626</v>
      </c>
      <c r="J14" s="13"/>
    </row>
    <row r="15" spans="2:10" x14ac:dyDescent="0.25">
      <c r="B15" s="14">
        <v>50</v>
      </c>
      <c r="C15" s="15" t="s">
        <v>18</v>
      </c>
      <c r="D15" s="15">
        <v>501</v>
      </c>
      <c r="E15" s="16">
        <v>269995.44</v>
      </c>
      <c r="F15" s="16">
        <v>231000</v>
      </c>
      <c r="G15" s="16">
        <v>231000</v>
      </c>
      <c r="H15" s="16">
        <v>181455</v>
      </c>
      <c r="I15" s="16">
        <v>248000</v>
      </c>
    </row>
    <row r="16" spans="2:10" x14ac:dyDescent="0.25">
      <c r="B16" s="14"/>
      <c r="C16" s="17" t="s">
        <v>19</v>
      </c>
      <c r="D16" s="17">
        <v>502</v>
      </c>
      <c r="E16" s="18">
        <v>797258.4</v>
      </c>
      <c r="F16" s="18">
        <v>833000</v>
      </c>
      <c r="G16" s="18">
        <v>833000</v>
      </c>
      <c r="H16" s="18">
        <v>654000</v>
      </c>
      <c r="I16" s="18">
        <v>833000</v>
      </c>
    </row>
    <row r="17" spans="2:14" x14ac:dyDescent="0.25">
      <c r="B17" s="14"/>
      <c r="C17" s="17" t="s">
        <v>20</v>
      </c>
      <c r="D17" s="17">
        <v>503</v>
      </c>
      <c r="E17" s="18">
        <v>9479.9599999999991</v>
      </c>
      <c r="F17" s="18">
        <v>5000</v>
      </c>
      <c r="G17" s="18">
        <v>5000</v>
      </c>
      <c r="H17" s="18">
        <v>9186.85</v>
      </c>
      <c r="I17" s="18">
        <v>7000</v>
      </c>
    </row>
    <row r="18" spans="2:14" x14ac:dyDescent="0.25">
      <c r="B18" s="14"/>
      <c r="C18" s="17" t="s">
        <v>21</v>
      </c>
      <c r="D18" s="17">
        <v>504</v>
      </c>
      <c r="E18" s="18">
        <v>103260.96</v>
      </c>
      <c r="F18" s="18"/>
      <c r="G18" s="18"/>
      <c r="H18" s="18">
        <v>49849.74</v>
      </c>
      <c r="I18" s="18"/>
    </row>
    <row r="19" spans="2:14" x14ac:dyDescent="0.25">
      <c r="B19" s="14"/>
      <c r="C19" s="17" t="s">
        <v>22</v>
      </c>
      <c r="D19" s="17">
        <v>506</v>
      </c>
      <c r="E19" s="18"/>
      <c r="F19" s="18"/>
      <c r="G19" s="18"/>
      <c r="H19" s="18"/>
      <c r="I19" s="18"/>
    </row>
    <row r="20" spans="2:14" x14ac:dyDescent="0.25">
      <c r="B20" s="14"/>
      <c r="C20" s="17" t="s">
        <v>23</v>
      </c>
      <c r="D20" s="17">
        <v>507</v>
      </c>
      <c r="E20" s="18"/>
      <c r="F20" s="18"/>
      <c r="G20" s="18"/>
      <c r="H20" s="18"/>
      <c r="I20" s="18"/>
    </row>
    <row r="21" spans="2:14" x14ac:dyDescent="0.25">
      <c r="B21" s="14"/>
      <c r="C21" s="17" t="s">
        <v>24</v>
      </c>
      <c r="D21" s="17">
        <v>508</v>
      </c>
      <c r="E21" s="18">
        <v>1059.72</v>
      </c>
      <c r="F21" s="18"/>
      <c r="G21" s="18"/>
      <c r="H21" s="18"/>
      <c r="I21" s="18"/>
    </row>
    <row r="22" spans="2:14" x14ac:dyDescent="0.25">
      <c r="B22" s="14">
        <v>51</v>
      </c>
      <c r="C22" s="17" t="s">
        <v>25</v>
      </c>
      <c r="D22" s="17">
        <v>511</v>
      </c>
      <c r="E22" s="18">
        <v>303103.99</v>
      </c>
      <c r="F22" s="18">
        <v>194000</v>
      </c>
      <c r="G22" s="18">
        <v>194000</v>
      </c>
      <c r="H22" s="18">
        <v>193803.9</v>
      </c>
      <c r="I22" s="18">
        <v>268000</v>
      </c>
    </row>
    <row r="23" spans="2:14" x14ac:dyDescent="0.25">
      <c r="B23" s="14"/>
      <c r="C23" s="17" t="s">
        <v>26</v>
      </c>
      <c r="D23" s="17">
        <v>512</v>
      </c>
      <c r="E23" s="18">
        <v>24692.799999999999</v>
      </c>
      <c r="F23" s="18">
        <v>20000</v>
      </c>
      <c r="G23" s="18">
        <v>20000</v>
      </c>
      <c r="H23" s="18">
        <v>21874.6</v>
      </c>
      <c r="I23" s="18">
        <v>20000</v>
      </c>
    </row>
    <row r="24" spans="2:14" x14ac:dyDescent="0.25">
      <c r="B24" s="14"/>
      <c r="C24" s="17" t="s">
        <v>27</v>
      </c>
      <c r="D24" s="17">
        <v>513</v>
      </c>
      <c r="E24" s="18">
        <v>17839</v>
      </c>
      <c r="F24" s="18">
        <v>14000</v>
      </c>
      <c r="G24" s="18">
        <v>14000</v>
      </c>
      <c r="H24" s="18">
        <v>21000</v>
      </c>
      <c r="I24" s="18">
        <v>20000</v>
      </c>
    </row>
    <row r="25" spans="2:14" x14ac:dyDescent="0.25">
      <c r="B25" s="14"/>
      <c r="C25" s="17" t="s">
        <v>28</v>
      </c>
      <c r="D25" s="17">
        <v>516</v>
      </c>
      <c r="E25" s="18"/>
      <c r="F25" s="18"/>
      <c r="G25" s="18"/>
      <c r="H25" s="18"/>
      <c r="I25" s="18"/>
    </row>
    <row r="26" spans="2:14" x14ac:dyDescent="0.25">
      <c r="B26" s="14"/>
      <c r="C26" s="17" t="s">
        <v>29</v>
      </c>
      <c r="D26" s="17">
        <v>518</v>
      </c>
      <c r="E26" s="18">
        <v>742517.31</v>
      </c>
      <c r="F26" s="18">
        <v>1615110.4</v>
      </c>
      <c r="G26" s="18">
        <v>1615110.4</v>
      </c>
      <c r="H26" s="18">
        <v>854700.84</v>
      </c>
      <c r="I26" s="18">
        <v>615000</v>
      </c>
    </row>
    <row r="27" spans="2:14" x14ac:dyDescent="0.25">
      <c r="B27" s="14">
        <v>52</v>
      </c>
      <c r="C27" s="17" t="s">
        <v>30</v>
      </c>
      <c r="D27" s="17">
        <v>521</v>
      </c>
      <c r="E27" s="18">
        <v>3518478</v>
      </c>
      <c r="F27" s="18">
        <v>4106334</v>
      </c>
      <c r="G27" s="18">
        <v>4386334</v>
      </c>
      <c r="H27" s="18">
        <v>4286862</v>
      </c>
      <c r="I27" s="18">
        <v>4409019</v>
      </c>
    </row>
    <row r="28" spans="2:14" x14ac:dyDescent="0.25">
      <c r="B28" s="14"/>
      <c r="C28" s="17" t="s">
        <v>31</v>
      </c>
      <c r="D28" s="17">
        <v>524</v>
      </c>
      <c r="E28" s="18">
        <v>1117026</v>
      </c>
      <c r="F28" s="18">
        <v>1294153.6000000001</v>
      </c>
      <c r="G28" s="18">
        <v>1294153.6000000001</v>
      </c>
      <c r="H28" s="18">
        <v>1290336</v>
      </c>
      <c r="I28" s="18">
        <v>1397066.5</v>
      </c>
      <c r="J28" s="19"/>
      <c r="K28" s="19"/>
      <c r="L28" s="19"/>
      <c r="M28" s="19"/>
      <c r="N28" s="19"/>
    </row>
    <row r="29" spans="2:14" x14ac:dyDescent="0.25">
      <c r="B29" s="14"/>
      <c r="C29" s="17" t="s">
        <v>32</v>
      </c>
      <c r="D29" s="17">
        <v>525</v>
      </c>
      <c r="E29" s="18">
        <v>9399.07</v>
      </c>
      <c r="F29" s="18">
        <v>10657.7</v>
      </c>
      <c r="G29" s="18">
        <v>10657.7</v>
      </c>
      <c r="H29" s="20">
        <v>10747.18</v>
      </c>
      <c r="I29" s="18">
        <v>11505.3</v>
      </c>
      <c r="J29" s="19"/>
      <c r="K29" s="19"/>
      <c r="L29" s="19"/>
      <c r="M29" s="19"/>
      <c r="N29" s="19"/>
    </row>
    <row r="30" spans="2:14" x14ac:dyDescent="0.25">
      <c r="B30" s="14"/>
      <c r="C30" s="17" t="s">
        <v>33</v>
      </c>
      <c r="D30" s="17">
        <v>527</v>
      </c>
      <c r="E30" s="18">
        <v>127768.19</v>
      </c>
      <c r="F30" s="18">
        <v>192063.3</v>
      </c>
      <c r="G30" s="18">
        <v>192063.3</v>
      </c>
      <c r="H30" s="18">
        <v>199784</v>
      </c>
      <c r="I30" s="18">
        <v>215090.2</v>
      </c>
      <c r="J30" s="19"/>
      <c r="K30" s="19"/>
      <c r="L30" s="19"/>
      <c r="M30" s="19"/>
      <c r="N30" s="19"/>
    </row>
    <row r="31" spans="2:14" x14ac:dyDescent="0.25">
      <c r="B31" s="14"/>
      <c r="C31" s="17" t="s">
        <v>34</v>
      </c>
      <c r="D31" s="17">
        <v>528</v>
      </c>
      <c r="E31" s="18"/>
      <c r="F31" s="18"/>
      <c r="G31" s="18"/>
      <c r="H31" s="18"/>
      <c r="I31" s="18"/>
    </row>
    <row r="32" spans="2:14" x14ac:dyDescent="0.25">
      <c r="B32" s="14">
        <v>53</v>
      </c>
      <c r="C32" s="17" t="s">
        <v>35</v>
      </c>
      <c r="D32" s="17">
        <v>531</v>
      </c>
      <c r="E32" s="18"/>
      <c r="F32" s="18"/>
      <c r="G32" s="18"/>
      <c r="H32" s="18"/>
      <c r="I32" s="18"/>
    </row>
    <row r="33" spans="2:9" x14ac:dyDescent="0.25">
      <c r="B33" s="14"/>
      <c r="C33" s="17" t="s">
        <v>36</v>
      </c>
      <c r="D33" s="17">
        <v>532</v>
      </c>
      <c r="E33" s="18"/>
      <c r="F33" s="18"/>
      <c r="G33" s="18"/>
      <c r="H33" s="18"/>
      <c r="I33" s="18"/>
    </row>
    <row r="34" spans="2:9" x14ac:dyDescent="0.25">
      <c r="B34" s="14"/>
      <c r="C34" s="17" t="s">
        <v>37</v>
      </c>
      <c r="D34" s="17">
        <v>538</v>
      </c>
      <c r="E34" s="18"/>
      <c r="F34" s="18"/>
      <c r="G34" s="18"/>
      <c r="H34" s="18"/>
      <c r="I34" s="18"/>
    </row>
    <row r="35" spans="2:9" x14ac:dyDescent="0.25">
      <c r="B35" s="14">
        <v>54</v>
      </c>
      <c r="C35" s="17" t="s">
        <v>38</v>
      </c>
      <c r="D35" s="17">
        <v>541</v>
      </c>
      <c r="E35" s="18"/>
      <c r="F35" s="18"/>
      <c r="G35" s="18"/>
      <c r="H35" s="18"/>
      <c r="I35" s="18"/>
    </row>
    <row r="36" spans="2:9" x14ac:dyDescent="0.25">
      <c r="B36" s="14"/>
      <c r="C36" s="17" t="s">
        <v>39</v>
      </c>
      <c r="D36" s="17">
        <v>542</v>
      </c>
      <c r="E36" s="18"/>
      <c r="F36" s="18"/>
      <c r="G36" s="18"/>
      <c r="H36" s="18"/>
      <c r="I36" s="18"/>
    </row>
    <row r="37" spans="2:9" x14ac:dyDescent="0.25">
      <c r="B37" s="14"/>
      <c r="C37" s="17" t="s">
        <v>40</v>
      </c>
      <c r="D37" s="17">
        <v>543</v>
      </c>
      <c r="E37" s="18"/>
      <c r="F37" s="18"/>
      <c r="G37" s="18"/>
      <c r="H37" s="18"/>
      <c r="I37" s="18"/>
    </row>
    <row r="38" spans="2:9" x14ac:dyDescent="0.25">
      <c r="B38" s="14"/>
      <c r="C38" s="17" t="s">
        <v>41</v>
      </c>
      <c r="D38" s="17">
        <v>544</v>
      </c>
      <c r="E38" s="18"/>
      <c r="F38" s="18"/>
      <c r="G38" s="18"/>
      <c r="H38" s="18"/>
      <c r="I38" s="18"/>
    </row>
    <row r="39" spans="2:9" x14ac:dyDescent="0.25">
      <c r="B39" s="14"/>
      <c r="C39" s="17" t="s">
        <v>42</v>
      </c>
      <c r="D39" s="17">
        <v>547</v>
      </c>
      <c r="E39" s="18"/>
      <c r="F39" s="18"/>
      <c r="G39" s="18"/>
      <c r="H39" s="18"/>
      <c r="I39" s="18"/>
    </row>
    <row r="40" spans="2:9" x14ac:dyDescent="0.25">
      <c r="B40" s="14"/>
      <c r="C40" s="17" t="s">
        <v>43</v>
      </c>
      <c r="D40" s="17">
        <v>548</v>
      </c>
      <c r="E40" s="18"/>
      <c r="F40" s="18"/>
      <c r="G40" s="18"/>
      <c r="H40" s="18"/>
      <c r="I40" s="18"/>
    </row>
    <row r="41" spans="2:9" x14ac:dyDescent="0.25">
      <c r="B41" s="14"/>
      <c r="C41" s="17" t="s">
        <v>44</v>
      </c>
      <c r="D41" s="17">
        <v>549</v>
      </c>
      <c r="E41" s="18">
        <v>159527.57</v>
      </c>
      <c r="F41" s="18">
        <v>136900</v>
      </c>
      <c r="G41" s="18">
        <v>136900</v>
      </c>
      <c r="H41" s="18">
        <v>198758</v>
      </c>
      <c r="I41" s="18">
        <v>138700</v>
      </c>
    </row>
    <row r="42" spans="2:9" x14ac:dyDescent="0.25">
      <c r="B42" s="14">
        <v>55</v>
      </c>
      <c r="C42" s="17" t="s">
        <v>45</v>
      </c>
      <c r="D42" s="17">
        <v>551</v>
      </c>
      <c r="E42" s="18">
        <v>151002</v>
      </c>
      <c r="F42" s="18">
        <v>120000</v>
      </c>
      <c r="G42" s="18">
        <v>120000</v>
      </c>
      <c r="H42" s="18">
        <v>97458</v>
      </c>
      <c r="I42" s="18">
        <v>92245</v>
      </c>
    </row>
    <row r="43" spans="2:9" x14ac:dyDescent="0.25">
      <c r="B43" s="14"/>
      <c r="C43" s="17" t="s">
        <v>46</v>
      </c>
      <c r="D43" s="17">
        <v>552</v>
      </c>
      <c r="E43" s="18"/>
      <c r="F43" s="18"/>
      <c r="G43" s="18"/>
      <c r="H43" s="18"/>
      <c r="I43" s="18"/>
    </row>
    <row r="44" spans="2:9" x14ac:dyDescent="0.25">
      <c r="B44" s="14"/>
      <c r="C44" s="17" t="s">
        <v>47</v>
      </c>
      <c r="D44" s="17">
        <v>553</v>
      </c>
      <c r="E44" s="18"/>
      <c r="F44" s="18"/>
      <c r="G44" s="18"/>
      <c r="H44" s="18"/>
      <c r="I44" s="18"/>
    </row>
    <row r="45" spans="2:9" x14ac:dyDescent="0.25">
      <c r="B45" s="14"/>
      <c r="C45" s="17" t="s">
        <v>48</v>
      </c>
      <c r="D45" s="17">
        <v>554</v>
      </c>
      <c r="E45" s="18"/>
      <c r="F45" s="18"/>
      <c r="G45" s="18"/>
      <c r="H45" s="18"/>
      <c r="I45" s="18"/>
    </row>
    <row r="46" spans="2:9" x14ac:dyDescent="0.25">
      <c r="B46" s="14"/>
      <c r="C46" s="17" t="s">
        <v>49</v>
      </c>
      <c r="D46" s="17">
        <v>555</v>
      </c>
      <c r="E46" s="18"/>
      <c r="F46" s="18"/>
      <c r="G46" s="18"/>
      <c r="H46" s="18"/>
      <c r="I46" s="18"/>
    </row>
    <row r="47" spans="2:9" x14ac:dyDescent="0.25">
      <c r="B47" s="14"/>
      <c r="C47" s="17" t="s">
        <v>50</v>
      </c>
      <c r="D47" s="17">
        <v>556</v>
      </c>
      <c r="E47" s="18"/>
      <c r="F47" s="18"/>
      <c r="G47" s="18"/>
      <c r="H47" s="18"/>
      <c r="I47" s="18"/>
    </row>
    <row r="48" spans="2:9" x14ac:dyDescent="0.25">
      <c r="B48" s="14"/>
      <c r="C48" s="17" t="s">
        <v>51</v>
      </c>
      <c r="D48" s="17">
        <v>557</v>
      </c>
      <c r="E48" s="18"/>
      <c r="F48" s="18"/>
      <c r="G48" s="18"/>
      <c r="H48" s="18"/>
      <c r="I48" s="18"/>
    </row>
    <row r="49" spans="2:10" x14ac:dyDescent="0.25">
      <c r="B49" s="14"/>
      <c r="C49" s="21" t="s">
        <v>52</v>
      </c>
      <c r="D49" s="21">
        <v>558</v>
      </c>
      <c r="E49" s="22">
        <v>179531.74</v>
      </c>
      <c r="F49" s="22">
        <v>80000</v>
      </c>
      <c r="G49" s="22">
        <v>80000</v>
      </c>
      <c r="H49" s="22">
        <v>95125</v>
      </c>
      <c r="I49" s="22">
        <v>80000</v>
      </c>
    </row>
    <row r="50" spans="2:10" ht="15.75" thickBot="1" x14ac:dyDescent="0.3">
      <c r="B50" s="14"/>
      <c r="C50" s="23" t="s">
        <v>44</v>
      </c>
      <c r="D50" s="23">
        <v>549</v>
      </c>
      <c r="E50" s="24"/>
      <c r="F50" s="24"/>
      <c r="G50" s="25"/>
      <c r="H50" s="25"/>
      <c r="I50" s="25"/>
    </row>
    <row r="51" spans="2:10" ht="15.75" thickBot="1" x14ac:dyDescent="0.3">
      <c r="B51" s="26" t="s">
        <v>53</v>
      </c>
      <c r="C51" s="11" t="s">
        <v>54</v>
      </c>
      <c r="D51" s="27"/>
      <c r="E51" s="12">
        <f>SUM(E52:E56)</f>
        <v>0</v>
      </c>
      <c r="F51" s="12">
        <f t="shared" ref="F51:I51" si="0">SUM(F52:F56)</f>
        <v>0</v>
      </c>
      <c r="G51" s="12">
        <f t="shared" si="0"/>
        <v>0</v>
      </c>
      <c r="H51" s="12">
        <f t="shared" si="0"/>
        <v>0</v>
      </c>
      <c r="I51" s="12">
        <f t="shared" si="0"/>
        <v>0</v>
      </c>
    </row>
    <row r="52" spans="2:10" x14ac:dyDescent="0.25">
      <c r="B52" s="14">
        <v>56</v>
      </c>
      <c r="C52" s="17" t="s">
        <v>55</v>
      </c>
      <c r="D52" s="17">
        <v>561</v>
      </c>
      <c r="E52" s="18"/>
      <c r="F52" s="18"/>
      <c r="G52" s="28"/>
      <c r="H52" s="28"/>
      <c r="I52" s="28"/>
    </row>
    <row r="53" spans="2:10" x14ac:dyDescent="0.25">
      <c r="B53" s="14"/>
      <c r="C53" s="17" t="s">
        <v>56</v>
      </c>
      <c r="D53" s="17">
        <v>562</v>
      </c>
      <c r="E53" s="18"/>
      <c r="F53" s="18"/>
      <c r="G53" s="28"/>
      <c r="H53" s="28"/>
      <c r="I53" s="28"/>
    </row>
    <row r="54" spans="2:10" x14ac:dyDescent="0.25">
      <c r="B54" s="14"/>
      <c r="C54" s="17" t="s">
        <v>57</v>
      </c>
      <c r="D54" s="17">
        <v>563</v>
      </c>
      <c r="E54" s="18"/>
      <c r="F54" s="18"/>
      <c r="G54" s="28"/>
      <c r="H54" s="28"/>
      <c r="I54" s="28"/>
    </row>
    <row r="55" spans="2:10" x14ac:dyDescent="0.25">
      <c r="B55" s="14"/>
      <c r="C55" s="17" t="s">
        <v>58</v>
      </c>
      <c r="D55" s="17">
        <v>564</v>
      </c>
      <c r="E55" s="18"/>
      <c r="F55" s="18"/>
      <c r="G55" s="28"/>
      <c r="H55" s="28"/>
      <c r="I55" s="28"/>
    </row>
    <row r="56" spans="2:10" ht="15.75" thickBot="1" x14ac:dyDescent="0.3">
      <c r="B56" s="14"/>
      <c r="C56" s="23" t="s">
        <v>59</v>
      </c>
      <c r="D56" s="23">
        <v>569</v>
      </c>
      <c r="E56" s="24"/>
      <c r="F56" s="24"/>
      <c r="G56" s="29"/>
      <c r="H56" s="29"/>
      <c r="I56" s="29"/>
    </row>
    <row r="57" spans="2:10" ht="15.75" thickBot="1" x14ac:dyDescent="0.3">
      <c r="B57" s="26" t="s">
        <v>60</v>
      </c>
      <c r="C57" s="11" t="s">
        <v>61</v>
      </c>
      <c r="D57" s="27"/>
      <c r="E57" s="12">
        <f>SUM(E58:E59)</f>
        <v>0</v>
      </c>
      <c r="F57" s="12">
        <f t="shared" ref="F57:I57" si="1">SUM(F58:F59)</f>
        <v>0</v>
      </c>
      <c r="G57" s="12">
        <f t="shared" si="1"/>
        <v>0</v>
      </c>
      <c r="H57" s="12">
        <f t="shared" si="1"/>
        <v>0</v>
      </c>
      <c r="I57" s="12">
        <f t="shared" si="1"/>
        <v>0</v>
      </c>
    </row>
    <row r="58" spans="2:10" ht="26.25" x14ac:dyDescent="0.25">
      <c r="B58" s="14">
        <v>57</v>
      </c>
      <c r="C58" s="30" t="s">
        <v>62</v>
      </c>
      <c r="D58" s="17">
        <v>571</v>
      </c>
      <c r="E58" s="18"/>
      <c r="F58" s="18"/>
      <c r="G58" s="28"/>
      <c r="H58" s="28"/>
      <c r="I58" s="28"/>
    </row>
    <row r="59" spans="2:10" ht="27" thickBot="1" x14ac:dyDescent="0.3">
      <c r="B59" s="14"/>
      <c r="C59" s="31" t="s">
        <v>63</v>
      </c>
      <c r="D59" s="23">
        <v>572</v>
      </c>
      <c r="E59" s="24"/>
      <c r="F59" s="24"/>
      <c r="G59" s="29"/>
      <c r="H59" s="29"/>
      <c r="I59" s="29"/>
    </row>
    <row r="60" spans="2:10" ht="15.75" thickBot="1" x14ac:dyDescent="0.3">
      <c r="B60" s="26" t="s">
        <v>64</v>
      </c>
      <c r="C60" s="11" t="s">
        <v>65</v>
      </c>
      <c r="D60" s="27"/>
      <c r="E60" s="12">
        <f>SUM(E61:E62)</f>
        <v>7000.48</v>
      </c>
      <c r="F60" s="12">
        <f t="shared" ref="F60:I60" si="2">SUM(F61:F62)</f>
        <v>1000</v>
      </c>
      <c r="G60" s="12">
        <f t="shared" si="2"/>
        <v>1000</v>
      </c>
      <c r="H60" s="12">
        <f t="shared" si="2"/>
        <v>5327.8</v>
      </c>
      <c r="I60" s="12">
        <f t="shared" si="2"/>
        <v>5000</v>
      </c>
    </row>
    <row r="61" spans="2:10" x14ac:dyDescent="0.25">
      <c r="B61" s="14">
        <v>59</v>
      </c>
      <c r="C61" s="17" t="s">
        <v>65</v>
      </c>
      <c r="D61" s="17">
        <v>591</v>
      </c>
      <c r="E61" s="18">
        <v>7000.48</v>
      </c>
      <c r="F61" s="18">
        <v>1000</v>
      </c>
      <c r="G61" s="18">
        <v>1000</v>
      </c>
      <c r="H61" s="28">
        <v>5327.8</v>
      </c>
      <c r="I61" s="28">
        <v>5000</v>
      </c>
    </row>
    <row r="62" spans="2:10" ht="15.75" thickBot="1" x14ac:dyDescent="0.3">
      <c r="B62" s="14"/>
      <c r="C62" s="17" t="s">
        <v>66</v>
      </c>
      <c r="D62" s="17">
        <v>595</v>
      </c>
      <c r="E62" s="18"/>
      <c r="F62" s="18"/>
      <c r="G62" s="28"/>
      <c r="H62" s="28"/>
      <c r="I62" s="28"/>
      <c r="J62" s="32"/>
    </row>
    <row r="63" spans="2:10" ht="15.75" thickBot="1" x14ac:dyDescent="0.3">
      <c r="B63" s="33" t="s">
        <v>67</v>
      </c>
      <c r="C63" s="34"/>
      <c r="D63" s="34"/>
      <c r="E63" s="35">
        <f>SUM(E60+E57+E51+E14)</f>
        <v>7538940.6300000018</v>
      </c>
      <c r="F63" s="35">
        <f t="shared" ref="F63:I63" si="3">SUM(F60+F57+F51+F14)</f>
        <v>8853219</v>
      </c>
      <c r="G63" s="35">
        <f t="shared" si="3"/>
        <v>9133219</v>
      </c>
      <c r="H63" s="35">
        <f t="shared" si="3"/>
        <v>8170268.9099999992</v>
      </c>
      <c r="I63" s="35">
        <f t="shared" si="3"/>
        <v>8359626</v>
      </c>
      <c r="J63" s="32"/>
    </row>
    <row r="64" spans="2:10" ht="15.75" thickBot="1" x14ac:dyDescent="0.3">
      <c r="B64" s="36"/>
      <c r="C64" s="37"/>
      <c r="D64" s="37"/>
      <c r="E64" s="37"/>
      <c r="F64" s="38"/>
      <c r="G64" s="39"/>
      <c r="H64" s="39"/>
      <c r="I64" s="39"/>
      <c r="J64" s="32"/>
    </row>
    <row r="65" spans="2:10" ht="15.75" thickBot="1" x14ac:dyDescent="0.3">
      <c r="B65" s="40" t="s">
        <v>16</v>
      </c>
      <c r="C65" s="41" t="s">
        <v>68</v>
      </c>
      <c r="D65" s="42"/>
      <c r="E65" s="43">
        <f>SUM(E66:E79)</f>
        <v>588861</v>
      </c>
      <c r="F65" s="43">
        <f t="shared" ref="F65:I65" si="4">SUM(F66:F79)</f>
        <v>325708</v>
      </c>
      <c r="G65" s="43">
        <f t="shared" si="4"/>
        <v>325708</v>
      </c>
      <c r="H65" s="43">
        <f t="shared" si="4"/>
        <v>423840</v>
      </c>
      <c r="I65" s="43">
        <f t="shared" si="4"/>
        <v>400000</v>
      </c>
      <c r="J65" s="32"/>
    </row>
    <row r="66" spans="2:10" x14ac:dyDescent="0.25">
      <c r="B66" s="14">
        <v>60</v>
      </c>
      <c r="C66" s="17" t="s">
        <v>69</v>
      </c>
      <c r="D66" s="17">
        <v>601</v>
      </c>
      <c r="E66" s="18"/>
      <c r="F66" s="18"/>
      <c r="G66" s="28"/>
      <c r="H66" s="28"/>
      <c r="I66" s="28"/>
      <c r="J66" s="32"/>
    </row>
    <row r="67" spans="2:10" x14ac:dyDescent="0.25">
      <c r="B67" s="14"/>
      <c r="C67" s="17" t="s">
        <v>70</v>
      </c>
      <c r="D67" s="17">
        <v>602</v>
      </c>
      <c r="E67" s="18">
        <v>397588</v>
      </c>
      <c r="F67" s="18">
        <v>210708</v>
      </c>
      <c r="G67" s="18">
        <v>210708</v>
      </c>
      <c r="H67" s="28">
        <v>254789</v>
      </c>
      <c r="I67" s="28">
        <v>265000</v>
      </c>
      <c r="J67" s="32"/>
    </row>
    <row r="68" spans="2:10" x14ac:dyDescent="0.25">
      <c r="B68" s="14"/>
      <c r="C68" s="17" t="s">
        <v>71</v>
      </c>
      <c r="D68" s="17">
        <v>603</v>
      </c>
      <c r="E68" s="18">
        <v>70295</v>
      </c>
      <c r="F68" s="18">
        <v>45000</v>
      </c>
      <c r="G68" s="18">
        <v>45000</v>
      </c>
      <c r="H68" s="28">
        <v>65125</v>
      </c>
      <c r="I68" s="28">
        <v>50000</v>
      </c>
      <c r="J68" s="32"/>
    </row>
    <row r="69" spans="2:10" x14ac:dyDescent="0.25">
      <c r="B69" s="14"/>
      <c r="C69" s="17" t="s">
        <v>72</v>
      </c>
      <c r="D69" s="17">
        <v>604</v>
      </c>
      <c r="E69" s="18">
        <v>118935</v>
      </c>
      <c r="F69" s="18">
        <v>70000</v>
      </c>
      <c r="G69" s="18">
        <v>70000</v>
      </c>
      <c r="H69" s="28">
        <v>98125</v>
      </c>
      <c r="I69" s="28">
        <v>85000</v>
      </c>
      <c r="J69" s="32"/>
    </row>
    <row r="70" spans="2:10" x14ac:dyDescent="0.25">
      <c r="B70" s="14"/>
      <c r="C70" s="17" t="s">
        <v>73</v>
      </c>
      <c r="D70" s="17">
        <v>609</v>
      </c>
      <c r="E70" s="18"/>
      <c r="F70" s="18"/>
      <c r="G70" s="28"/>
      <c r="H70" s="28"/>
      <c r="I70" s="28"/>
      <c r="J70" s="32"/>
    </row>
    <row r="71" spans="2:10" x14ac:dyDescent="0.25">
      <c r="B71" s="14">
        <v>64</v>
      </c>
      <c r="C71" s="17" t="s">
        <v>38</v>
      </c>
      <c r="D71" s="17">
        <v>641</v>
      </c>
      <c r="E71" s="18"/>
      <c r="F71" s="18"/>
      <c r="G71" s="28"/>
      <c r="H71" s="28"/>
      <c r="I71" s="28"/>
      <c r="J71" s="32"/>
    </row>
    <row r="72" spans="2:10" x14ac:dyDescent="0.25">
      <c r="B72" s="14"/>
      <c r="C72" s="17" t="s">
        <v>39</v>
      </c>
      <c r="D72" s="17">
        <v>642</v>
      </c>
      <c r="E72" s="18"/>
      <c r="F72" s="18"/>
      <c r="G72" s="28"/>
      <c r="H72" s="28"/>
      <c r="I72" s="28"/>
      <c r="J72" s="32"/>
    </row>
    <row r="73" spans="2:10" x14ac:dyDescent="0.25">
      <c r="B73" s="14"/>
      <c r="C73" s="17" t="s">
        <v>74</v>
      </c>
      <c r="D73" s="17">
        <v>643</v>
      </c>
      <c r="E73" s="18"/>
      <c r="F73" s="18"/>
      <c r="G73" s="28"/>
      <c r="H73" s="28"/>
      <c r="I73" s="28"/>
      <c r="J73" s="32"/>
    </row>
    <row r="74" spans="2:10" x14ac:dyDescent="0.25">
      <c r="B74" s="14"/>
      <c r="C74" s="17" t="s">
        <v>75</v>
      </c>
      <c r="D74" s="17">
        <v>644</v>
      </c>
      <c r="E74" s="18"/>
      <c r="F74" s="18"/>
      <c r="G74" s="28"/>
      <c r="H74" s="28"/>
      <c r="I74" s="28"/>
      <c r="J74" s="32"/>
    </row>
    <row r="75" spans="2:10" ht="26.25" x14ac:dyDescent="0.25">
      <c r="B75" s="14"/>
      <c r="C75" s="30" t="s">
        <v>76</v>
      </c>
      <c r="D75" s="17">
        <v>645</v>
      </c>
      <c r="E75" s="18"/>
      <c r="F75" s="18"/>
      <c r="G75" s="28"/>
      <c r="H75" s="28"/>
      <c r="I75" s="28"/>
      <c r="J75" s="32"/>
    </row>
    <row r="76" spans="2:10" ht="26.25" x14ac:dyDescent="0.25">
      <c r="B76" s="14"/>
      <c r="C76" s="30" t="s">
        <v>77</v>
      </c>
      <c r="D76" s="17">
        <v>646</v>
      </c>
      <c r="E76" s="18"/>
      <c r="F76" s="18"/>
      <c r="G76" s="28"/>
      <c r="H76" s="28"/>
      <c r="I76" s="28"/>
      <c r="J76" s="32"/>
    </row>
    <row r="77" spans="2:10" x14ac:dyDescent="0.25">
      <c r="B77" s="14"/>
      <c r="C77" s="17" t="s">
        <v>78</v>
      </c>
      <c r="D77" s="17">
        <v>647</v>
      </c>
      <c r="E77" s="18"/>
      <c r="F77" s="18"/>
      <c r="G77" s="28"/>
      <c r="H77" s="28"/>
      <c r="I77" s="28"/>
      <c r="J77" s="32"/>
    </row>
    <row r="78" spans="2:10" x14ac:dyDescent="0.25">
      <c r="B78" s="14"/>
      <c r="C78" s="17" t="s">
        <v>79</v>
      </c>
      <c r="D78" s="17">
        <v>648</v>
      </c>
      <c r="E78" s="18"/>
      <c r="F78" s="18"/>
      <c r="G78" s="28"/>
      <c r="H78" s="28"/>
      <c r="I78" s="28"/>
      <c r="J78" s="32"/>
    </row>
    <row r="79" spans="2:10" ht="15.75" thickBot="1" x14ac:dyDescent="0.3">
      <c r="B79" s="14"/>
      <c r="C79" s="23" t="s">
        <v>80</v>
      </c>
      <c r="D79" s="23">
        <v>649</v>
      </c>
      <c r="E79" s="24">
        <v>2043</v>
      </c>
      <c r="F79" s="24"/>
      <c r="G79" s="29"/>
      <c r="H79" s="29">
        <v>5801</v>
      </c>
      <c r="I79" s="29"/>
      <c r="J79" s="32"/>
    </row>
    <row r="80" spans="2:10" ht="15.75" thickBot="1" x14ac:dyDescent="0.3">
      <c r="B80" s="26" t="s">
        <v>53</v>
      </c>
      <c r="C80" s="11" t="s">
        <v>81</v>
      </c>
      <c r="D80" s="27"/>
      <c r="E80" s="12">
        <f>SUM(E81:E85)</f>
        <v>37489.410000000003</v>
      </c>
      <c r="F80" s="12">
        <f t="shared" ref="F80:I80" si="5">SUM(F81:F85)</f>
        <v>0</v>
      </c>
      <c r="G80" s="12">
        <f t="shared" si="5"/>
        <v>0</v>
      </c>
      <c r="H80" s="12">
        <f t="shared" si="5"/>
        <v>25408.52</v>
      </c>
      <c r="I80" s="12">
        <f t="shared" si="5"/>
        <v>0</v>
      </c>
      <c r="J80" s="32"/>
    </row>
    <row r="81" spans="2:10" x14ac:dyDescent="0.25">
      <c r="B81" s="44">
        <v>66</v>
      </c>
      <c r="C81" s="15" t="s">
        <v>82</v>
      </c>
      <c r="D81" s="15">
        <v>661</v>
      </c>
      <c r="E81" s="16"/>
      <c r="F81" s="16"/>
      <c r="G81" s="45"/>
      <c r="H81" s="45"/>
      <c r="I81" s="45"/>
      <c r="J81" s="32"/>
    </row>
    <row r="82" spans="2:10" x14ac:dyDescent="0.25">
      <c r="B82" s="46"/>
      <c r="C82" s="47" t="s">
        <v>56</v>
      </c>
      <c r="D82" s="21">
        <v>662</v>
      </c>
      <c r="E82" s="22">
        <v>37489.410000000003</v>
      </c>
      <c r="F82" s="22"/>
      <c r="G82" s="48"/>
      <c r="H82" s="48">
        <v>25408.52</v>
      </c>
      <c r="I82" s="48"/>
      <c r="J82" s="32"/>
    </row>
    <row r="83" spans="2:10" x14ac:dyDescent="0.25">
      <c r="B83" s="23"/>
      <c r="C83" s="49" t="s">
        <v>83</v>
      </c>
      <c r="D83" s="17">
        <v>663</v>
      </c>
      <c r="E83" s="18"/>
      <c r="F83" s="18"/>
      <c r="G83" s="28"/>
      <c r="H83" s="28"/>
      <c r="I83" s="28"/>
      <c r="J83" s="32"/>
    </row>
    <row r="84" spans="2:10" x14ac:dyDescent="0.25">
      <c r="B84" s="46"/>
      <c r="C84" s="49" t="s">
        <v>84</v>
      </c>
      <c r="D84" s="17">
        <v>664</v>
      </c>
      <c r="E84" s="18"/>
      <c r="F84" s="18"/>
      <c r="G84" s="28"/>
      <c r="H84" s="28"/>
      <c r="I84" s="28"/>
      <c r="J84" s="32"/>
    </row>
    <row r="85" spans="2:10" ht="15.75" thickBot="1" x14ac:dyDescent="0.3">
      <c r="B85" s="50"/>
      <c r="C85" s="51" t="s">
        <v>85</v>
      </c>
      <c r="D85" s="23">
        <v>669</v>
      </c>
      <c r="E85" s="24"/>
      <c r="F85" s="24"/>
      <c r="G85" s="29"/>
      <c r="H85" s="29"/>
      <c r="I85" s="29"/>
      <c r="J85" s="32"/>
    </row>
    <row r="86" spans="2:10" ht="15.75" thickBot="1" x14ac:dyDescent="0.3">
      <c r="B86" s="26" t="s">
        <v>86</v>
      </c>
      <c r="C86" s="11" t="s">
        <v>87</v>
      </c>
      <c r="D86" s="27"/>
      <c r="E86" s="12">
        <f>SUM(E87:E88)</f>
        <v>7157000</v>
      </c>
      <c r="F86" s="12">
        <f t="shared" ref="F86:I86" si="6">SUM(F87:F88)</f>
        <v>8527511</v>
      </c>
      <c r="G86" s="12">
        <f t="shared" si="6"/>
        <v>8307511</v>
      </c>
      <c r="H86" s="12">
        <f t="shared" si="6"/>
        <v>8307511</v>
      </c>
      <c r="I86" s="12">
        <f t="shared" si="6"/>
        <v>7959000</v>
      </c>
      <c r="J86" s="32"/>
    </row>
    <row r="87" spans="2:10" x14ac:dyDescent="0.25">
      <c r="B87" s="14">
        <v>67</v>
      </c>
      <c r="C87" s="30" t="s">
        <v>88</v>
      </c>
      <c r="D87" s="17">
        <v>671</v>
      </c>
      <c r="E87" s="18"/>
      <c r="F87" s="18"/>
      <c r="G87" s="28"/>
      <c r="H87" s="28"/>
      <c r="I87" s="28"/>
      <c r="J87" s="32"/>
    </row>
    <row r="88" spans="2:10" ht="29.25" customHeight="1" thickBot="1" x14ac:dyDescent="0.3">
      <c r="B88" s="14"/>
      <c r="C88" s="30" t="s">
        <v>89</v>
      </c>
      <c r="D88" s="17">
        <v>672</v>
      </c>
      <c r="E88" s="18">
        <v>7157000</v>
      </c>
      <c r="F88" s="18">
        <v>8527511</v>
      </c>
      <c r="G88" s="28">
        <v>8307511</v>
      </c>
      <c r="H88" s="28">
        <v>8307511</v>
      </c>
      <c r="I88" s="28">
        <v>7959000</v>
      </c>
      <c r="J88" s="32"/>
    </row>
    <row r="89" spans="2:10" ht="15.75" thickBot="1" x14ac:dyDescent="0.3">
      <c r="B89" s="33" t="s">
        <v>90</v>
      </c>
      <c r="C89" s="34"/>
      <c r="D89" s="34"/>
      <c r="E89" s="35">
        <f>SUM(E86+E80+E65)</f>
        <v>7783350.4100000001</v>
      </c>
      <c r="F89" s="35">
        <f t="shared" ref="F89:I89" si="7">SUM(F86+F80+F65)</f>
        <v>8853219</v>
      </c>
      <c r="G89" s="35">
        <f t="shared" si="7"/>
        <v>8633219</v>
      </c>
      <c r="H89" s="35">
        <f t="shared" si="7"/>
        <v>8756759.5199999996</v>
      </c>
      <c r="I89" s="35">
        <f t="shared" si="7"/>
        <v>8359000</v>
      </c>
      <c r="J89" s="32"/>
    </row>
    <row r="90" spans="2:10" ht="15.75" thickBot="1" x14ac:dyDescent="0.3">
      <c r="B90" s="36"/>
      <c r="C90" s="37"/>
      <c r="D90" s="37"/>
      <c r="E90" s="37"/>
      <c r="F90" s="38"/>
      <c r="G90" s="39"/>
      <c r="H90" s="39"/>
      <c r="I90" s="39"/>
      <c r="J90" s="32"/>
    </row>
    <row r="91" spans="2:10" ht="15.75" thickBot="1" x14ac:dyDescent="0.3">
      <c r="B91" s="52" t="s">
        <v>91</v>
      </c>
      <c r="C91" s="53"/>
      <c r="D91" s="53"/>
      <c r="E91" s="54">
        <f>SUM(E89-E63)</f>
        <v>244409.7799999984</v>
      </c>
      <c r="F91" s="54">
        <f t="shared" ref="F91:I91" si="8">SUM(F89-F63)</f>
        <v>0</v>
      </c>
      <c r="G91" s="54">
        <f t="shared" si="8"/>
        <v>-500000</v>
      </c>
      <c r="H91" s="54">
        <f t="shared" si="8"/>
        <v>586490.61000000034</v>
      </c>
      <c r="I91" s="54">
        <f t="shared" si="8"/>
        <v>-626</v>
      </c>
      <c r="J91" s="55"/>
    </row>
    <row r="92" spans="2:10" x14ac:dyDescent="0.25">
      <c r="B92" s="3"/>
      <c r="C92" s="3"/>
      <c r="D92" s="3"/>
      <c r="E92" s="3"/>
      <c r="F92" s="56"/>
      <c r="G92" s="56"/>
      <c r="H92" s="56"/>
      <c r="I92" s="56"/>
      <c r="J92" s="32"/>
    </row>
    <row r="93" spans="2:10" x14ac:dyDescent="0.25">
      <c r="B93" s="3"/>
      <c r="C93" s="3"/>
      <c r="D93" s="3"/>
      <c r="E93" s="3"/>
      <c r="F93" s="56"/>
      <c r="G93" s="56"/>
      <c r="H93" s="56"/>
      <c r="I93" s="56"/>
      <c r="J93" s="32"/>
    </row>
    <row r="94" spans="2:10" x14ac:dyDescent="0.25">
      <c r="B94" s="57" t="s">
        <v>92</v>
      </c>
      <c r="C94" s="58"/>
      <c r="D94" s="58"/>
      <c r="E94" s="58"/>
      <c r="F94" s="59"/>
      <c r="G94" s="59"/>
      <c r="H94" s="56"/>
      <c r="I94" s="56"/>
      <c r="J94" s="32"/>
    </row>
    <row r="95" spans="2:10" x14ac:dyDescent="0.25">
      <c r="B95" s="3"/>
      <c r="D95" s="3"/>
      <c r="E95" s="3"/>
      <c r="F95" s="3"/>
      <c r="G95" s="3"/>
      <c r="H95" s="3"/>
      <c r="I95" s="3"/>
      <c r="J95" s="32"/>
    </row>
    <row r="96" spans="2:10" x14ac:dyDescent="0.25">
      <c r="B96" s="6" t="s">
        <v>93</v>
      </c>
      <c r="D96" s="3"/>
      <c r="E96" s="3"/>
      <c r="F96" s="3"/>
      <c r="G96" s="3"/>
      <c r="H96" s="3"/>
      <c r="I96" s="3"/>
      <c r="J96" s="32"/>
    </row>
    <row r="97" spans="2:10" x14ac:dyDescent="0.25">
      <c r="B97" s="6"/>
      <c r="D97" s="3"/>
      <c r="E97" s="3"/>
      <c r="F97" s="3"/>
      <c r="G97" s="3"/>
      <c r="H97" s="3"/>
      <c r="I97" s="3"/>
      <c r="J97" s="32"/>
    </row>
    <row r="98" spans="2:10" x14ac:dyDescent="0.25">
      <c r="B98" s="6"/>
      <c r="D98" s="3"/>
      <c r="E98" s="3"/>
      <c r="F98" s="3"/>
      <c r="G98" s="3"/>
      <c r="H98" s="3"/>
      <c r="I98" s="3"/>
      <c r="J98" s="32"/>
    </row>
    <row r="99" spans="2:10" x14ac:dyDescent="0.25">
      <c r="B99" s="6" t="s">
        <v>94</v>
      </c>
      <c r="D99" t="s">
        <v>95</v>
      </c>
      <c r="E99" s="3"/>
      <c r="F99" s="3"/>
      <c r="G99" s="3"/>
      <c r="H99" s="3"/>
      <c r="I99" s="3"/>
      <c r="J99" s="32"/>
    </row>
    <row r="100" spans="2:10" x14ac:dyDescent="0.25">
      <c r="B100" s="3"/>
      <c r="C100" s="6"/>
      <c r="D100" s="3"/>
      <c r="E100" s="3"/>
      <c r="F100" s="3"/>
      <c r="G100" s="3"/>
      <c r="H100" s="3"/>
      <c r="I100" s="3"/>
      <c r="J100" s="32"/>
    </row>
    <row r="101" spans="2:10" x14ac:dyDescent="0.25">
      <c r="B101" s="3"/>
      <c r="C101" s="6"/>
      <c r="D101" s="3"/>
      <c r="E101" s="3"/>
      <c r="F101" s="3"/>
      <c r="G101" s="3"/>
      <c r="H101" s="3"/>
      <c r="I101" s="3"/>
      <c r="J101" s="32"/>
    </row>
    <row r="102" spans="2:10" x14ac:dyDescent="0.25">
      <c r="B102" s="6" t="s">
        <v>96</v>
      </c>
      <c r="D102" s="3" t="s">
        <v>97</v>
      </c>
      <c r="E102" s="3"/>
      <c r="F102" s="3"/>
      <c r="G102" s="3"/>
      <c r="H102" s="3"/>
      <c r="I102" s="3"/>
      <c r="J102" s="32"/>
    </row>
    <row r="103" spans="2:10" x14ac:dyDescent="0.25">
      <c r="B103" s="6"/>
      <c r="D103" s="3"/>
      <c r="E103" s="3"/>
      <c r="F103" s="3"/>
      <c r="G103" s="3"/>
      <c r="H103" s="3"/>
      <c r="I103" s="3"/>
    </row>
    <row r="104" spans="2:10" x14ac:dyDescent="0.25">
      <c r="B104" s="6" t="s">
        <v>98</v>
      </c>
      <c r="C104" s="60">
        <v>45923</v>
      </c>
      <c r="E104" s="3"/>
      <c r="F104" s="3"/>
      <c r="G104" s="3"/>
      <c r="H104" s="3"/>
      <c r="I104" s="3"/>
    </row>
    <row r="105" spans="2:10" x14ac:dyDescent="0.25">
      <c r="B105" s="3"/>
      <c r="C105" s="3"/>
      <c r="D105" s="3"/>
      <c r="E105" s="3"/>
      <c r="F105" s="3"/>
      <c r="G105" s="3"/>
      <c r="H105" s="3"/>
      <c r="I105" s="3"/>
    </row>
  </sheetData>
  <mergeCells count="3">
    <mergeCell ref="B2:I2"/>
    <mergeCell ref="B4:I4"/>
    <mergeCell ref="B5:I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tabSelected="1" workbookViewId="0">
      <selection activeCell="A16" sqref="A16:A20"/>
    </sheetView>
  </sheetViews>
  <sheetFormatPr defaultRowHeight="15" x14ac:dyDescent="0.25"/>
  <cols>
    <col min="2" max="2" width="35.5703125" customWidth="1"/>
    <col min="3" max="3" width="21.85546875" customWidth="1"/>
    <col min="4" max="4" width="27.28515625" customWidth="1"/>
    <col min="5" max="5" width="31.140625" customWidth="1"/>
    <col min="6" max="6" width="31.85546875" customWidth="1"/>
  </cols>
  <sheetData>
    <row r="2" spans="2:9" x14ac:dyDescent="0.25">
      <c r="B2" s="1" t="s">
        <v>99</v>
      </c>
      <c r="C2" s="1"/>
      <c r="D2" s="1"/>
      <c r="E2" s="1"/>
      <c r="F2" s="1"/>
      <c r="G2" s="61"/>
      <c r="H2" s="61"/>
      <c r="I2" s="61"/>
    </row>
    <row r="4" spans="2:9" x14ac:dyDescent="0.25">
      <c r="B4" s="5" t="s">
        <v>100</v>
      </c>
      <c r="C4" s="5"/>
      <c r="D4" s="5"/>
      <c r="E4" s="5"/>
      <c r="F4" s="5"/>
      <c r="G4" s="62"/>
      <c r="H4" s="62"/>
      <c r="I4" s="62"/>
    </row>
    <row r="5" spans="2:9" x14ac:dyDescent="0.25">
      <c r="B5" s="4" t="s">
        <v>101</v>
      </c>
      <c r="C5" s="63"/>
      <c r="D5" s="63"/>
      <c r="E5" s="64"/>
      <c r="F5" s="64"/>
      <c r="G5" s="64"/>
    </row>
    <row r="6" spans="2:9" x14ac:dyDescent="0.25">
      <c r="B6" s="4" t="s">
        <v>4</v>
      </c>
      <c r="C6" s="63"/>
      <c r="D6" s="63"/>
      <c r="E6" s="64"/>
      <c r="F6" s="64"/>
      <c r="G6" s="64"/>
    </row>
    <row r="7" spans="2:9" x14ac:dyDescent="0.25">
      <c r="B7" s="4" t="s">
        <v>5</v>
      </c>
      <c r="C7" s="63"/>
      <c r="D7" s="63"/>
      <c r="E7" s="64"/>
      <c r="F7" s="64"/>
      <c r="G7" s="64"/>
    </row>
    <row r="8" spans="2:9" x14ac:dyDescent="0.25">
      <c r="B8" s="4" t="s">
        <v>102</v>
      </c>
      <c r="C8" s="63"/>
      <c r="D8" s="63"/>
      <c r="E8" s="64"/>
      <c r="F8" s="64"/>
      <c r="G8" s="64"/>
    </row>
    <row r="9" spans="2:9" x14ac:dyDescent="0.25">
      <c r="B9" s="64"/>
      <c r="C9" s="64"/>
      <c r="D9" s="64"/>
      <c r="E9" s="64"/>
      <c r="F9" s="64"/>
      <c r="G9" s="64"/>
    </row>
    <row r="10" spans="2:9" ht="15.75" thickBot="1" x14ac:dyDescent="0.3">
      <c r="B10" s="6" t="s">
        <v>7</v>
      </c>
      <c r="C10" s="3"/>
      <c r="D10" s="3"/>
      <c r="E10" s="3"/>
      <c r="F10" s="3"/>
      <c r="G10" s="64"/>
    </row>
    <row r="11" spans="2:9" ht="27" thickTop="1" thickBot="1" x14ac:dyDescent="0.3">
      <c r="B11" s="65"/>
      <c r="C11" s="66" t="s">
        <v>103</v>
      </c>
      <c r="D11" s="66" t="s">
        <v>104</v>
      </c>
      <c r="E11" s="67" t="s">
        <v>105</v>
      </c>
      <c r="F11" s="68" t="s">
        <v>106</v>
      </c>
      <c r="G11" s="64"/>
    </row>
    <row r="12" spans="2:9" ht="15.75" thickBot="1" x14ac:dyDescent="0.3">
      <c r="B12" s="69" t="s">
        <v>90</v>
      </c>
      <c r="C12" s="70">
        <f t="shared" ref="C12:D12" si="0">SUM(C13:C17)</f>
        <v>8633219</v>
      </c>
      <c r="D12" s="70">
        <f t="shared" si="0"/>
        <v>8359000</v>
      </c>
      <c r="E12" s="70">
        <f>SUM(E13:E17)</f>
        <v>8167693</v>
      </c>
      <c r="F12" s="70">
        <f>SUM(F13:F17)</f>
        <v>8430000</v>
      </c>
      <c r="G12" s="64"/>
    </row>
    <row r="13" spans="2:9" ht="15.75" thickBot="1" x14ac:dyDescent="0.3">
      <c r="B13" s="71" t="s">
        <v>107</v>
      </c>
      <c r="C13" s="72">
        <v>8307511</v>
      </c>
      <c r="D13" s="73">
        <v>7959000</v>
      </c>
      <c r="E13" s="74">
        <v>7747693</v>
      </c>
      <c r="F13" s="75">
        <v>8000000</v>
      </c>
      <c r="G13" s="64"/>
    </row>
    <row r="14" spans="2:9" ht="15.75" thickBot="1" x14ac:dyDescent="0.3">
      <c r="B14" s="71" t="s">
        <v>108</v>
      </c>
      <c r="C14" s="76"/>
      <c r="D14" s="76"/>
      <c r="E14" s="77"/>
      <c r="F14" s="77"/>
      <c r="G14" s="64"/>
    </row>
    <row r="15" spans="2:9" ht="15.75" thickBot="1" x14ac:dyDescent="0.3">
      <c r="B15" s="71" t="s">
        <v>109</v>
      </c>
      <c r="C15" s="76"/>
      <c r="D15" s="76"/>
      <c r="E15" s="74">
        <v>0</v>
      </c>
      <c r="F15" s="77"/>
      <c r="G15" s="64"/>
    </row>
    <row r="16" spans="2:9" ht="15.75" thickBot="1" x14ac:dyDescent="0.3">
      <c r="B16" s="71" t="s">
        <v>110</v>
      </c>
      <c r="C16" s="76"/>
      <c r="D16" s="76"/>
      <c r="E16" s="74">
        <v>0</v>
      </c>
      <c r="F16" s="77"/>
      <c r="G16" s="64"/>
    </row>
    <row r="17" spans="2:7" ht="15.75" thickBot="1" x14ac:dyDescent="0.3">
      <c r="B17" s="71" t="s">
        <v>111</v>
      </c>
      <c r="C17" s="78">
        <v>325708</v>
      </c>
      <c r="D17" s="78">
        <v>400000</v>
      </c>
      <c r="E17" s="74">
        <v>420000</v>
      </c>
      <c r="F17" s="79">
        <v>430000</v>
      </c>
      <c r="G17" s="64"/>
    </row>
    <row r="18" spans="2:7" ht="15.75" thickBot="1" x14ac:dyDescent="0.3">
      <c r="B18" s="69" t="s">
        <v>67</v>
      </c>
      <c r="C18" s="80">
        <f t="shared" ref="C18:F18" si="1">SUM(C19:C21)</f>
        <v>8632334</v>
      </c>
      <c r="D18" s="80">
        <f t="shared" si="1"/>
        <v>8359000</v>
      </c>
      <c r="E18" s="80">
        <f>SUM(E19:E21)</f>
        <v>8167693</v>
      </c>
      <c r="F18" s="80">
        <f t="shared" si="1"/>
        <v>8430000</v>
      </c>
      <c r="G18" s="64"/>
    </row>
    <row r="19" spans="2:7" ht="15.75" thickBot="1" x14ac:dyDescent="0.3">
      <c r="B19" s="71" t="s">
        <v>112</v>
      </c>
      <c r="C19" s="78">
        <v>4106334</v>
      </c>
      <c r="D19" s="78">
        <v>4409019</v>
      </c>
      <c r="E19" s="74">
        <v>4527021</v>
      </c>
      <c r="F19" s="79">
        <v>4627000</v>
      </c>
      <c r="G19" s="64"/>
    </row>
    <row r="20" spans="2:7" ht="15.75" thickBot="1" x14ac:dyDescent="0.3">
      <c r="B20" s="71" t="s">
        <v>113</v>
      </c>
      <c r="C20" s="78">
        <v>120000</v>
      </c>
      <c r="D20" s="78">
        <v>92245</v>
      </c>
      <c r="E20" s="74">
        <v>92245</v>
      </c>
      <c r="F20" s="79">
        <v>92245</v>
      </c>
      <c r="G20" s="64"/>
    </row>
    <row r="21" spans="2:7" ht="15.75" thickBot="1" x14ac:dyDescent="0.3">
      <c r="B21" s="81" t="s">
        <v>114</v>
      </c>
      <c r="C21" s="82">
        <v>4406000</v>
      </c>
      <c r="D21" s="83">
        <v>3857736</v>
      </c>
      <c r="E21" s="74">
        <v>3548427</v>
      </c>
      <c r="F21" s="84">
        <v>3710755</v>
      </c>
      <c r="G21" s="64"/>
    </row>
    <row r="22" spans="2:7" ht="16.5" thickTop="1" thickBot="1" x14ac:dyDescent="0.3">
      <c r="B22" s="3"/>
      <c r="C22" s="3"/>
      <c r="D22" s="3"/>
      <c r="E22" s="3"/>
      <c r="F22" s="3"/>
      <c r="G22" s="64"/>
    </row>
    <row r="23" spans="2:7" ht="15.75" thickBot="1" x14ac:dyDescent="0.3">
      <c r="B23" s="85" t="s">
        <v>115</v>
      </c>
      <c r="C23" s="86">
        <f>C12-C18</f>
        <v>885</v>
      </c>
      <c r="D23" s="86">
        <f t="shared" ref="D23:F23" si="2">D12-D18</f>
        <v>0</v>
      </c>
      <c r="E23" s="86">
        <f t="shared" si="2"/>
        <v>0</v>
      </c>
      <c r="F23" s="86">
        <f t="shared" si="2"/>
        <v>0</v>
      </c>
      <c r="G23" s="64"/>
    </row>
    <row r="24" spans="2:7" x14ac:dyDescent="0.25">
      <c r="B24" s="3"/>
      <c r="C24" s="3"/>
      <c r="D24" s="3"/>
      <c r="E24" s="3"/>
      <c r="F24" s="3"/>
      <c r="G24" s="64"/>
    </row>
    <row r="25" spans="2:7" x14ac:dyDescent="0.25">
      <c r="B25" s="57" t="s">
        <v>92</v>
      </c>
      <c r="C25" s="58"/>
      <c r="D25" s="58"/>
      <c r="E25" s="58"/>
      <c r="F25" s="3"/>
      <c r="G25" s="64"/>
    </row>
    <row r="26" spans="2:7" x14ac:dyDescent="0.25">
      <c r="B26" s="3"/>
      <c r="C26" s="3"/>
      <c r="D26" s="3"/>
      <c r="E26" s="3"/>
      <c r="F26" s="3"/>
      <c r="G26" s="64"/>
    </row>
    <row r="27" spans="2:7" x14ac:dyDescent="0.25">
      <c r="B27" s="6" t="s">
        <v>93</v>
      </c>
      <c r="C27" s="3"/>
      <c r="D27" s="3"/>
      <c r="E27" s="3"/>
      <c r="F27" s="3"/>
      <c r="G27" s="64"/>
    </row>
    <row r="28" spans="2:7" x14ac:dyDescent="0.25">
      <c r="B28" s="6"/>
      <c r="C28" s="3"/>
      <c r="D28" s="3"/>
      <c r="E28" s="3"/>
      <c r="F28" s="3"/>
      <c r="G28" s="64"/>
    </row>
    <row r="29" spans="2:7" x14ac:dyDescent="0.25">
      <c r="B29" s="6"/>
      <c r="C29" s="3"/>
      <c r="D29" s="3"/>
      <c r="E29" s="3"/>
      <c r="F29" s="3"/>
      <c r="G29" s="64"/>
    </row>
    <row r="30" spans="2:7" x14ac:dyDescent="0.25">
      <c r="B30" s="6" t="s">
        <v>94</v>
      </c>
      <c r="C30" s="3" t="s">
        <v>95</v>
      </c>
      <c r="D30" s="3"/>
      <c r="E30" s="3"/>
      <c r="F30" s="3"/>
      <c r="G30" s="64"/>
    </row>
    <row r="31" spans="2:7" x14ac:dyDescent="0.25">
      <c r="B31" s="6"/>
      <c r="C31" s="3"/>
      <c r="D31" s="3"/>
      <c r="E31" s="3"/>
      <c r="F31" s="3"/>
      <c r="G31" s="64"/>
    </row>
    <row r="32" spans="2:7" x14ac:dyDescent="0.25">
      <c r="B32" s="6"/>
      <c r="C32" s="3"/>
      <c r="D32" s="3"/>
      <c r="E32" s="3"/>
      <c r="F32" s="3"/>
      <c r="G32" s="64"/>
    </row>
    <row r="33" spans="2:7" x14ac:dyDescent="0.25">
      <c r="B33" s="6" t="s">
        <v>116</v>
      </c>
      <c r="C33" s="3" t="s">
        <v>97</v>
      </c>
      <c r="D33" s="3"/>
      <c r="E33" s="3"/>
      <c r="F33" s="3"/>
      <c r="G33" s="64"/>
    </row>
    <row r="34" spans="2:7" x14ac:dyDescent="0.25">
      <c r="B34" s="6"/>
      <c r="C34" s="3"/>
      <c r="D34" s="3"/>
      <c r="E34" s="3"/>
      <c r="F34" s="3"/>
      <c r="G34" s="64"/>
    </row>
    <row r="35" spans="2:7" x14ac:dyDescent="0.25">
      <c r="B35" s="6" t="s">
        <v>98</v>
      </c>
      <c r="C35" s="60">
        <v>45923</v>
      </c>
      <c r="D35" s="3"/>
      <c r="E35" s="3"/>
      <c r="F35" s="3"/>
      <c r="G35" s="64"/>
    </row>
    <row r="36" spans="2:7" x14ac:dyDescent="0.25">
      <c r="B36" s="3"/>
      <c r="C36" s="3"/>
      <c r="D36" s="3"/>
      <c r="E36" s="3"/>
      <c r="F36" s="3"/>
      <c r="G36" s="64"/>
    </row>
  </sheetData>
  <mergeCells count="2">
    <mergeCell ref="B2:F2"/>
    <mergeCell ref="B4:F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výnosů a nákladů</vt:lpstr>
      <vt:lpstr>Střednědobý výhled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2025-09-24T05:09:07Z</dcterms:created>
  <dcterms:modified xsi:type="dcterms:W3CDTF">2025-09-24T05:11:30Z</dcterms:modified>
</cp:coreProperties>
</file>